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7" i="1"/>
  <c r="I47" i="1"/>
  <c r="I46" i="1"/>
  <c r="J46" i="1" s="1"/>
  <c r="J42" i="1"/>
  <c r="I40" i="1"/>
  <c r="J40" i="1" s="1"/>
  <c r="J36" i="1" s="1"/>
  <c r="I39" i="1"/>
  <c r="I36" i="1" s="1"/>
  <c r="I34" i="1" s="1"/>
  <c r="D34" i="1"/>
  <c r="E34" i="1" s="1"/>
  <c r="D33" i="1"/>
  <c r="E33" i="1" s="1"/>
  <c r="I32" i="1"/>
  <c r="J32" i="1" s="1"/>
  <c r="E32" i="1"/>
  <c r="I31" i="1"/>
  <c r="J31" i="1" s="1"/>
  <c r="E31" i="1"/>
  <c r="D31" i="1"/>
  <c r="I30" i="1"/>
  <c r="J30" i="1" s="1"/>
  <c r="J29" i="1"/>
  <c r="I29" i="1"/>
  <c r="D29" i="1"/>
  <c r="I28" i="1"/>
  <c r="J28" i="1" s="1"/>
  <c r="D28" i="1"/>
  <c r="I27" i="1"/>
  <c r="I25" i="1" s="1"/>
  <c r="E27" i="1"/>
  <c r="D27" i="1"/>
  <c r="D26" i="1"/>
  <c r="E26" i="1" s="1"/>
  <c r="E24" i="1"/>
  <c r="I23" i="1"/>
  <c r="J23" i="1" s="1"/>
  <c r="J14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I17" i="1"/>
  <c r="J17" i="1" s="1"/>
  <c r="I16" i="1"/>
  <c r="E14" i="1"/>
  <c r="E12" i="1" s="1"/>
  <c r="J52" i="1" l="1"/>
  <c r="J50" i="1" s="1"/>
  <c r="J27" i="1"/>
  <c r="J25" i="1" s="1"/>
  <c r="J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<sst xmlns="http://schemas.openxmlformats.org/spreadsheetml/2006/main" count="62" uniqueCount="59">
  <si>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</si>
  <si>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2016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</si>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</sst>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1421590</xdr:colOff>
      <xdr:row>58</xdr:row>
      <xdr:rowOff>309567</xdr:rowOff>
    </xdr:from>
    <xdr:to>
      <xdr:col>2</xdr:col>
      <xdr:colOff>2209686</xdr:colOff>
      <xdr:row>61</xdr:row>
      <xdr:rowOff>164639</xdr:rowOff>
    </xdr:to>
    <xdr:sp macro="" textlink="">
      <xdr:nvSpPr>
        <xdr:cNvPr id="2" name="1 CuadroTexto"/>
        <xdr:cNvSpPr txBox="1"/>
      </xdr:nvSpPr>
      <xdr:spPr>
        <a:xfrm>
          <a:off x="1745440" y="9758367"/>
          <a:ext cx="2559746" cy="8266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0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370120</xdr:colOff>
      <xdr:row>58</xdr:row>
      <xdr:rowOff>321468</xdr:rowOff>
    </xdr:from>
    <xdr:to>
      <xdr:col>7</xdr:col>
      <xdr:colOff>1386338</xdr:colOff>
      <xdr:row>62</xdr:row>
      <xdr:rowOff>12315</xdr:rowOff>
    </xdr:to>
    <xdr:sp macro="" textlink="">
      <xdr:nvSpPr>
        <xdr:cNvPr id="3" name="2 CuadroTexto"/>
        <xdr:cNvSpPr txBox="1"/>
      </xdr:nvSpPr>
      <xdr:spPr>
        <a:xfrm>
          <a:off x="8790220" y="9770268"/>
          <a:ext cx="2787868" cy="824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%20Raul%20Ricardo%20Diaz/Desktop/TNM/Estados%20Fros%203er.%20trim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NOTAS"/>
      <sheetName val="Hoja1"/>
    </sheetNames>
    <sheetDataSet>
      <sheetData sheetId="0" refreshError="1"/>
      <sheetData sheetId="1">
        <row r="16">
          <cell r="I16">
            <v>437141.82</v>
          </cell>
          <cell r="J16">
            <v>13516436.050000001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2.08</v>
          </cell>
          <cell r="J23">
            <v>5896.71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7345531.8300000001</v>
          </cell>
          <cell r="E31">
            <v>1608580.21</v>
          </cell>
          <cell r="I31">
            <v>0</v>
          </cell>
          <cell r="J31">
            <v>0</v>
          </cell>
        </row>
        <row r="32">
          <cell r="D32">
            <v>3696977.07</v>
          </cell>
          <cell r="E32">
            <v>378298.88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D1" zoomScale="80" zoomScaleNormal="80" zoomScalePageLayoutView="80" workbookViewId="0">
      <selection activeCell="K28" sqref="K28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E14+E24</f>
        <v>31539691.869999997</v>
      </c>
      <c r="F12" s="33"/>
      <c r="G12" s="35" t="s">
        <v>9</v>
      </c>
      <c r="H12" s="35"/>
      <c r="I12" s="37"/>
      <c r="J12" s="37">
        <f>J14+J25</f>
        <v>13085188.860000001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SUM(E16:E18)</f>
        <v>22487473.779999997</v>
      </c>
      <c r="F14" s="33"/>
      <c r="G14" s="35" t="s">
        <v>11</v>
      </c>
      <c r="H14" s="35"/>
      <c r="I14" s="37">
        <v>0</v>
      </c>
      <c r="J14" s="37">
        <f>J16+J23</f>
        <v>13085188.860000001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36">
        <v>0</v>
      </c>
      <c r="E16" s="36">
        <v>20553341.699999999</v>
      </c>
      <c r="F16" s="33"/>
      <c r="G16" s="42" t="s">
        <v>13</v>
      </c>
      <c r="H16" s="42"/>
      <c r="I16" s="43">
        <f>IF([1]ESF!I16&gt;[1]ESF!J16,[1]ESF!I16-[1]ESF!J16,0)</f>
        <v>0</v>
      </c>
      <c r="J16" s="36">
        <v>13079294.23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36">
        <v>17036.43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36">
        <v>0</v>
      </c>
      <c r="E18" s="36">
        <v>1917095.65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0</v>
      </c>
      <c r="J23" s="43">
        <f>IF(I23&gt;0,0,[1]ESF!J23-[1]ESF!I23)</f>
        <v>5894.63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E28+E29-D32</f>
        <v>9052218.0899999999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36">
        <v>5736951.6200000001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36">
        <v>3318678.19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v>0</v>
      </c>
      <c r="E30" s="43"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36">
        <v>3411.72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1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7">
        <f>I36-J42</f>
        <v>44624880.730000004</v>
      </c>
      <c r="J34" s="37"/>
      <c r="K34" s="29"/>
    </row>
    <row r="35" spans="1:11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49231366.640000001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36">
        <v>49231366.640000001</v>
      </c>
      <c r="J38" s="43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/>
      <c r="J42" s="37">
        <f>J45-I44</f>
        <v>4606485.91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36">
        <v>1486378.73</v>
      </c>
      <c r="J44" s="36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0</v>
      </c>
      <c r="J45" s="36">
        <v>6092864.6399999997</v>
      </c>
      <c r="K45" s="47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F59" s="15"/>
      <c r="G59" s="68"/>
      <c r="H59" s="69"/>
      <c r="I59" s="61"/>
      <c r="J59" s="61"/>
    </row>
    <row r="60" spans="1:11" ht="14.1" customHeight="1" x14ac:dyDescent="0.2">
      <c r="B60" s="70"/>
      <c r="C60" s="71"/>
      <c r="D60" s="71"/>
      <c r="E60" s="61"/>
      <c r="F60" s="61"/>
      <c r="G60" s="71"/>
      <c r="H60" s="71"/>
      <c r="I60" s="40"/>
      <c r="J60" s="61"/>
    </row>
    <row r="61" spans="1:11" ht="14.1" customHeight="1" x14ac:dyDescent="0.2">
      <c r="B61" s="72"/>
      <c r="C61" s="73"/>
      <c r="D61" s="73"/>
      <c r="E61" s="74"/>
      <c r="F61" s="74"/>
      <c r="G61" s="73"/>
      <c r="H61" s="73"/>
      <c r="I61" s="40"/>
      <c r="J61" s="61"/>
    </row>
    <row r="62" spans="1:11" x14ac:dyDescent="0.2">
      <c r="A62" s="75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2018-04-20T13:33:01Z</dcterms:created>
  <dcterms:modified xsi:type="dcterms:W3CDTF">2018-04-20T13:33:15Z</dcterms:modified>
</cp:coreProperties>
</file>